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Характеристика МКД" sheetId="1" r:id="rId1"/>
    <sheet name="Виды работ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Q15" authorId="0">
      <text>
        <r>
          <rPr>
            <b/>
            <sz val="9"/>
            <rFont val="Tahoma"/>
            <family val="2"/>
          </rPr>
          <t>ремонт как в 2014г., Заречная,7</t>
        </r>
      </text>
    </comment>
    <comment ref="P18" authorId="0">
      <text>
        <r>
          <rPr>
            <b/>
            <sz val="9"/>
            <rFont val="Tahoma"/>
            <family val="2"/>
          </rPr>
          <t>объем уточнить</t>
        </r>
      </text>
    </comment>
  </commentList>
</comments>
</file>

<file path=xl/sharedStrings.xml><?xml version="1.0" encoding="utf-8"?>
<sst xmlns="http://schemas.openxmlformats.org/spreadsheetml/2006/main" count="123" uniqueCount="73">
  <si>
    <t xml:space="preserve">г. Сертолово, микрорайон Черная Речка, д. 12  </t>
  </si>
  <si>
    <t xml:space="preserve">г. Сертолово, микрорайон Черная Речка, д. 4  </t>
  </si>
  <si>
    <t xml:space="preserve">г. Сертолово, ул. Заречная, д. 15  </t>
  </si>
  <si>
    <t xml:space="preserve">г. Сертолово, ул. Заречная, д. 5  </t>
  </si>
  <si>
    <t xml:space="preserve">г. Сертолово, ул. Ларина, д. 5  </t>
  </si>
  <si>
    <t xml:space="preserve">г. Сертолово, ул. Ларина, д. 6  </t>
  </si>
  <si>
    <t xml:space="preserve">г. Сертолово, ул. Молодцова, д. 8  </t>
  </si>
  <si>
    <t xml:space="preserve">г. Сертолово,                                                           ул. Заречная, д. 15  </t>
  </si>
  <si>
    <t xml:space="preserve">г. Сертолово,                                                            ул. Заречная, д. 5  </t>
  </si>
  <si>
    <t xml:space="preserve">г. Сертолово,                                          ул. Ларина, д. 5  </t>
  </si>
  <si>
    <t xml:space="preserve">г. Сертолово,                                             ул. Ларина, д. 6  </t>
  </si>
  <si>
    <t xml:space="preserve">г. Сертолово,                                                          ул. Молодцова, д. 8  </t>
  </si>
  <si>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</si>
  <si>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</si>
  <si>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</si>
  <si>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</si>
  <si>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</si>
  <si>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</si>
  <si>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</si>
  <si>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</si>
  <si>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</si>
  <si>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</si>
  <si>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</si>
  <si>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</si>
  <si>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</si>
  <si>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</si>
  <si>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</si>
  <si>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</si>
  <si>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</si>
  <si>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</si>
  <si>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</si>
  <si>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Проектные работы</t>
  </si>
  <si>
    <t>руб.</t>
  </si>
  <si>
    <t>ед.</t>
  </si>
  <si>
    <t>кв.м.</t>
  </si>
  <si>
    <t>куб.м.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</si>
  <si>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</si>
  <si>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</si>
  <si>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</si>
  <si>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</si>
  <si>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</si>
  <si>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</si>
  <si>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</si>
  <si>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</si>
  <si>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</si>
  <si>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</si>
  <si>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</si>
  <si>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</si>
  <si>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</si>
  <si>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</si>
  <si>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</si>
  <si>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</si>
  <si>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</si>
  <si>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</si>
  <si>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</si>
  <si>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</si>
  <si>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</si>
  <si>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</si>
  <si>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</si>
  <si>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</si>
  <si>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Кирпич</t>
  </si>
  <si>
    <t>30.12.2015</t>
  </si>
  <si>
    <t>РО</t>
  </si>
  <si>
    <t>Панель</t>
  </si>
  <si>
    <t>х</t>
  </si>
  <si>
    <t>Итого по МО Сертолово</t>
  </si>
  <si>
    <t xml:space="preserve">г. Сертолово, микрорайон                                  Черная Речка, д. 12  </t>
  </si>
  <si>
    <t xml:space="preserve">г. Сертолово, микрорайон                                 Черная Речка, д. 4  </t>
  </si>
  <si>
    <t>Итого по                                                                                                   МО Сертолово</t>
  </si>
  <si>
    <r>
      <t xml:space="preserve">Краткосрочный муниципальный план реализации в 2015 году программы капитального ремонта общего имущества                                                                                                                 в многоквартирных домах, расположенных на территории МО Сертолово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rFont val="Times New Roman"/>
        <family val="1"/>
      </rPr>
      <t>I. Перечень многоквартирных домов на территории МО Сертолово, которые подлежат капитальному ремонту в 2015 году</t>
    </r>
  </si>
  <si>
    <r>
      <t xml:space="preserve">Краткосрочный муниципальный план реализации в 2015 году программы капитального ремонта общего имущества                                                                                                               в многоквартирных домах, расположенных на территории МО Сертолово         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II. Реестр многоквартирных домов, которые подлежат капитальному ремонту в 2015 году на территории МО Сертолово</t>
    </r>
  </si>
  <si>
    <r>
      <t>ПРИЛОЖЕНИЕ №2                                                                                                                  к постановлению                                                                    администрации МО Сертолово                                                                                             от "</t>
    </r>
    <r>
      <rPr>
        <u val="single"/>
        <sz val="20"/>
        <rFont val="Times New Roman"/>
        <family val="1"/>
      </rPr>
      <t>16</t>
    </r>
    <r>
      <rPr>
        <sz val="20"/>
        <rFont val="Times New Roman"/>
        <family val="1"/>
      </rPr>
      <t xml:space="preserve">" </t>
    </r>
    <r>
      <rPr>
        <u val="single"/>
        <sz val="20"/>
        <rFont val="Times New Roman"/>
        <family val="1"/>
      </rPr>
      <t xml:space="preserve">февраля  </t>
    </r>
    <r>
      <rPr>
        <sz val="20"/>
        <rFont val="Times New Roman"/>
        <family val="1"/>
      </rPr>
      <t>2015 г. №</t>
    </r>
    <r>
      <rPr>
        <u val="single"/>
        <sz val="20"/>
        <rFont val="Times New Roman"/>
        <family val="1"/>
      </rPr>
      <t>40</t>
    </r>
  </si>
  <si>
    <r>
      <t>ПРИЛОЖЕНИЕ №1                                                                                                                  к постановлению                                                                    администрации МО Сертолово                                                                                             от "</t>
    </r>
    <r>
      <rPr>
        <u val="single"/>
        <sz val="20"/>
        <rFont val="Times New Roman"/>
        <family val="1"/>
      </rPr>
      <t>16</t>
    </r>
    <r>
      <rPr>
        <sz val="20"/>
        <rFont val="Times New Roman"/>
        <family val="1"/>
      </rPr>
      <t xml:space="preserve">" </t>
    </r>
    <r>
      <rPr>
        <u val="single"/>
        <sz val="20"/>
        <rFont val="Times New Roman"/>
        <family val="1"/>
      </rPr>
      <t>февраля</t>
    </r>
    <r>
      <rPr>
        <sz val="20"/>
        <rFont val="Times New Roman"/>
        <family val="1"/>
      </rPr>
      <t xml:space="preserve">  2015 г. №</t>
    </r>
    <r>
      <rPr>
        <u val="single"/>
        <sz val="20"/>
        <rFont val="Times New Roman"/>
        <family val="1"/>
      </rPr>
      <t>40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</si>
</sst>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sz val="8"/>
      <name val="Arial Cyr"/>
      <family val="0"/>
    </font>
    <font>
      <b/>
      <sz val="1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2"/>
    </font>
    <font>
      <sz val="11"/>
      <color indexed="8"/>
      <name val="Times New Roman"/>
      <family val="1"/>
    </font>
    <font>
      <sz val="10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Calibri"/>
      <family val="2"/>
    </font>
    <font>
      <sz val="12"/>
      <name val="Calibri"/>
      <family val="2"/>
    </font>
    <font>
      <sz val="12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u val="single"/>
      <sz val="20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 shrinkToFit="1"/>
    </xf>
    <xf numFmtId="3" fontId="10" fillId="2" borderId="1" xfId="0" applyNumberFormat="1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 shrinkToFit="1"/>
    </xf>
    <xf numFmtId="3" fontId="13" fillId="2" borderId="1" xfId="0" applyNumberFormat="1" applyFont="1" applyFill="1" applyBorder="1" applyAlignment="1">
      <alignment horizontal="center" vertical="center" wrapText="1" shrinkToFit="1"/>
    </xf>
    <xf numFmtId="4" fontId="13" fillId="2" borderId="1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1" fillId="2" borderId="1" xfId="17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4" fontId="10" fillId="0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textRotation="90" wrapText="1"/>
    </xf>
    <xf numFmtId="4" fontId="10" fillId="2" borderId="1" xfId="0" applyNumberFormat="1" applyFont="1" applyFill="1" applyBorder="1" applyAlignment="1">
      <alignment horizontal="left" vertical="center" wrapText="1"/>
    </xf>
    <xf numFmtId="4" fontId="19" fillId="2" borderId="2" xfId="0" applyNumberFormat="1" applyFont="1" applyFill="1" applyBorder="1" applyAlignment="1">
      <alignment horizontal="left" vertical="center" wrapText="1"/>
    </xf>
    <xf numFmtId="4" fontId="19" fillId="2" borderId="3" xfId="0" applyNumberFormat="1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textRotation="90" wrapText="1"/>
    </xf>
    <xf numFmtId="0" fontId="12" fillId="2" borderId="5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4" fontId="18" fillId="2" borderId="1" xfId="0" applyNumberFormat="1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17" applyFont="1" applyFill="1" applyBorder="1" applyAlignment="1">
      <alignment horizontal="center" vertical="center" textRotation="90" wrapText="1"/>
      <protection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/>
    </xf>
    <xf numFmtId="4" fontId="10" fillId="2" borderId="4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/>
    </xf>
    <xf numFmtId="4" fontId="10" fillId="2" borderId="8" xfId="0" applyNumberFormat="1" applyFont="1" applyFill="1" applyBorder="1" applyAlignment="1">
      <alignment horizontal="center" vertical="center"/>
    </xf>
    <xf numFmtId="4" fontId="10" fillId="2" borderId="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textRotation="90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86;&#1090;%20&#1041;&#1072;&#1083;&#1072;&#1073;&#1072;&#1085;&#1086;&#1074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мкд"/>
      <sheetName val="вмды работ"/>
    </sheetNames>
    <sheetDataSet>
      <sheetData sheetId="1">
        <row r="43">
          <cell r="C43">
            <v>1362316</v>
          </cell>
        </row>
        <row r="44">
          <cell r="C44">
            <v>991717</v>
          </cell>
        </row>
        <row r="45">
          <cell r="C45">
            <v>18646961</v>
          </cell>
        </row>
        <row r="46">
          <cell r="C46">
            <v>14922350</v>
          </cell>
        </row>
        <row r="47">
          <cell r="C47">
            <v>377670</v>
          </cell>
        </row>
        <row r="48">
          <cell r="C48">
            <v>644986</v>
          </cell>
        </row>
        <row r="49">
          <cell r="C49">
            <v>13788040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view="pageBreakPreview" zoomScale="60" workbookViewId="0" topLeftCell="A1">
      <selection activeCell="X1" sqref="X1"/>
    </sheetView>
  </sheetViews>
  <sheetFormatPr defaultColWidth="9.00390625" defaultRowHeight="12.75"/>
  <cols>
    <col min="1" max="1" width="5.375" style="13" customWidth="1"/>
    <col min="2" max="2" width="48.625" style="14" customWidth="1"/>
    <col min="3" max="3" width="10.625" style="13" customWidth="1"/>
    <col min="4" max="4" width="9.375" style="13" bestFit="1" customWidth="1"/>
    <col min="5" max="5" width="9.25390625" style="13" bestFit="1" customWidth="1"/>
    <col min="6" max="7" width="9.375" style="13" bestFit="1" customWidth="1"/>
    <col min="8" max="8" width="11.25390625" style="13" bestFit="1" customWidth="1"/>
    <col min="9" max="9" width="11.00390625" style="13" customWidth="1"/>
    <col min="10" max="11" width="11.375" style="13" customWidth="1"/>
    <col min="12" max="12" width="15.625" style="13" customWidth="1"/>
    <col min="13" max="15" width="9.375" style="13" bestFit="1" customWidth="1"/>
    <col min="16" max="16" width="15.25390625" style="13" customWidth="1"/>
    <col min="17" max="17" width="11.625" style="13" customWidth="1"/>
    <col min="18" max="18" width="12.375" style="13" customWidth="1"/>
    <col min="19" max="19" width="11.375" style="13" customWidth="1"/>
    <col min="20" max="20" width="9.25390625" style="13" bestFit="1" customWidth="1"/>
    <col min="21" max="16384" width="9.125" style="15" customWidth="1"/>
  </cols>
  <sheetData>
    <row r="1" spans="1:20" s="6" customFormat="1" ht="110.25" customHeigh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6" t="s">
        <v>72</v>
      </c>
      <c r="Q1" s="56"/>
      <c r="R1" s="56"/>
      <c r="S1" s="56"/>
      <c r="T1" s="56"/>
    </row>
    <row r="2" spans="1:20" s="6" customFormat="1" ht="93.75" customHeight="1">
      <c r="A2" s="50" t="s">
        <v>69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6" customFormat="1" ht="15">
      <c r="A3" s="7"/>
      <c r="B3" s="5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  <c r="S3" s="7"/>
      <c r="T3" s="3"/>
    </row>
    <row r="4" spans="1:20" s="39" customFormat="1" ht="39" customHeight="1">
      <c r="A4" s="59" t="s">
        <v>36</v>
      </c>
      <c r="B4" s="59" t="s">
        <v>13</v>
      </c>
      <c r="C4" s="61" t="s">
        <v>37</v>
      </c>
      <c r="D4" s="61"/>
      <c r="E4" s="62" t="s">
        <v>38</v>
      </c>
      <c r="F4" s="62" t="s">
        <v>39</v>
      </c>
      <c r="G4" s="62" t="s">
        <v>40</v>
      </c>
      <c r="H4" s="57" t="s">
        <v>41</v>
      </c>
      <c r="I4" s="59" t="s">
        <v>42</v>
      </c>
      <c r="J4" s="59"/>
      <c r="K4" s="57" t="s">
        <v>43</v>
      </c>
      <c r="L4" s="59" t="s">
        <v>44</v>
      </c>
      <c r="M4" s="59"/>
      <c r="N4" s="59"/>
      <c r="O4" s="59"/>
      <c r="P4" s="59"/>
      <c r="Q4" s="60" t="s">
        <v>45</v>
      </c>
      <c r="R4" s="60" t="s">
        <v>46</v>
      </c>
      <c r="S4" s="57" t="s">
        <v>47</v>
      </c>
      <c r="T4" s="58" t="s">
        <v>48</v>
      </c>
    </row>
    <row r="5" spans="1:20" s="39" customFormat="1" ht="15" customHeight="1">
      <c r="A5" s="59"/>
      <c r="B5" s="59"/>
      <c r="C5" s="57" t="s">
        <v>49</v>
      </c>
      <c r="D5" s="57" t="s">
        <v>50</v>
      </c>
      <c r="E5" s="62"/>
      <c r="F5" s="62"/>
      <c r="G5" s="62"/>
      <c r="H5" s="57"/>
      <c r="I5" s="57" t="s">
        <v>51</v>
      </c>
      <c r="J5" s="57" t="s">
        <v>52</v>
      </c>
      <c r="K5" s="57"/>
      <c r="L5" s="57" t="s">
        <v>51</v>
      </c>
      <c r="M5" s="51" t="s">
        <v>53</v>
      </c>
      <c r="N5" s="51" t="s">
        <v>54</v>
      </c>
      <c r="O5" s="53" t="s">
        <v>55</v>
      </c>
      <c r="P5" s="53" t="s">
        <v>56</v>
      </c>
      <c r="Q5" s="60"/>
      <c r="R5" s="60"/>
      <c r="S5" s="57"/>
      <c r="T5" s="58"/>
    </row>
    <row r="6" spans="1:20" s="39" customFormat="1" ht="173.25" customHeight="1">
      <c r="A6" s="59"/>
      <c r="B6" s="59"/>
      <c r="C6" s="57"/>
      <c r="D6" s="57"/>
      <c r="E6" s="62"/>
      <c r="F6" s="62"/>
      <c r="G6" s="62"/>
      <c r="H6" s="57"/>
      <c r="I6" s="57"/>
      <c r="J6" s="57"/>
      <c r="K6" s="57"/>
      <c r="L6" s="57"/>
      <c r="M6" s="52"/>
      <c r="N6" s="52"/>
      <c r="O6" s="54"/>
      <c r="P6" s="54"/>
      <c r="Q6" s="60"/>
      <c r="R6" s="60"/>
      <c r="S6" s="57"/>
      <c r="T6" s="58"/>
    </row>
    <row r="7" spans="1:20" s="6" customFormat="1" ht="18.75" customHeight="1">
      <c r="A7" s="59"/>
      <c r="B7" s="59"/>
      <c r="C7" s="57"/>
      <c r="D7" s="57"/>
      <c r="E7" s="62"/>
      <c r="F7" s="62"/>
      <c r="G7" s="62"/>
      <c r="H7" s="22" t="s">
        <v>57</v>
      </c>
      <c r="I7" s="22" t="s">
        <v>57</v>
      </c>
      <c r="J7" s="22" t="s">
        <v>57</v>
      </c>
      <c r="K7" s="22" t="s">
        <v>58</v>
      </c>
      <c r="L7" s="22" t="s">
        <v>32</v>
      </c>
      <c r="M7" s="22" t="s">
        <v>32</v>
      </c>
      <c r="N7" s="22" t="s">
        <v>32</v>
      </c>
      <c r="O7" s="22" t="s">
        <v>32</v>
      </c>
      <c r="P7" s="22" t="s">
        <v>32</v>
      </c>
      <c r="Q7" s="40" t="s">
        <v>59</v>
      </c>
      <c r="R7" s="40" t="s">
        <v>59</v>
      </c>
      <c r="S7" s="57"/>
      <c r="T7" s="58"/>
    </row>
    <row r="8" spans="1:20" s="6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10">
        <v>20</v>
      </c>
    </row>
    <row r="9" spans="1:20" s="11" customFormat="1" ht="21" customHeight="1">
      <c r="A9" s="1">
        <v>1</v>
      </c>
      <c r="B9" s="20" t="s">
        <v>0</v>
      </c>
      <c r="C9" s="22">
        <v>1970</v>
      </c>
      <c r="D9" s="23"/>
      <c r="E9" s="24" t="s">
        <v>63</v>
      </c>
      <c r="F9" s="22">
        <v>5</v>
      </c>
      <c r="G9" s="22">
        <v>4</v>
      </c>
      <c r="H9" s="25">
        <v>3866.6</v>
      </c>
      <c r="I9" s="25">
        <v>3554.7</v>
      </c>
      <c r="J9" s="25">
        <v>3241.3</v>
      </c>
      <c r="K9" s="26">
        <v>201</v>
      </c>
      <c r="L9" s="25">
        <f>'[1]вмды работ'!C43</f>
        <v>1362316</v>
      </c>
      <c r="M9" s="25">
        <v>0</v>
      </c>
      <c r="N9" s="25">
        <v>0</v>
      </c>
      <c r="O9" s="25">
        <v>0</v>
      </c>
      <c r="P9" s="25">
        <f aca="true" t="shared" si="0" ref="P9:P15">L9</f>
        <v>1362316</v>
      </c>
      <c r="Q9" s="25">
        <f aca="true" t="shared" si="1" ref="Q9:Q16">L9/H9</f>
        <v>352.32917808927743</v>
      </c>
      <c r="R9" s="27">
        <v>13912</v>
      </c>
      <c r="S9" s="28" t="s">
        <v>61</v>
      </c>
      <c r="T9" s="10" t="s">
        <v>62</v>
      </c>
    </row>
    <row r="10" spans="1:20" s="11" customFormat="1" ht="21" customHeight="1">
      <c r="A10" s="1">
        <f aca="true" t="shared" si="2" ref="A10:A15">A9+1</f>
        <v>2</v>
      </c>
      <c r="B10" s="21" t="s">
        <v>1</v>
      </c>
      <c r="C10" s="22">
        <v>1939</v>
      </c>
      <c r="D10" s="23"/>
      <c r="E10" s="24" t="s">
        <v>60</v>
      </c>
      <c r="F10" s="22">
        <v>4</v>
      </c>
      <c r="G10" s="22">
        <v>3</v>
      </c>
      <c r="H10" s="25">
        <v>2453.5</v>
      </c>
      <c r="I10" s="25">
        <v>2120.1</v>
      </c>
      <c r="J10" s="25">
        <v>333.4</v>
      </c>
      <c r="K10" s="26">
        <v>146</v>
      </c>
      <c r="L10" s="25">
        <f>'[1]вмды работ'!C44</f>
        <v>991717</v>
      </c>
      <c r="M10" s="25">
        <v>0</v>
      </c>
      <c r="N10" s="25">
        <v>0</v>
      </c>
      <c r="O10" s="25">
        <v>0</v>
      </c>
      <c r="P10" s="25">
        <f t="shared" si="0"/>
        <v>991717</v>
      </c>
      <c r="Q10" s="25">
        <f t="shared" si="1"/>
        <v>404.2050132463827</v>
      </c>
      <c r="R10" s="27">
        <v>13912</v>
      </c>
      <c r="S10" s="28" t="s">
        <v>61</v>
      </c>
      <c r="T10" s="10" t="s">
        <v>62</v>
      </c>
    </row>
    <row r="11" spans="1:20" s="11" customFormat="1" ht="21" customHeight="1">
      <c r="A11" s="1">
        <f t="shared" si="2"/>
        <v>3</v>
      </c>
      <c r="B11" s="20" t="s">
        <v>2</v>
      </c>
      <c r="C11" s="22">
        <v>1969</v>
      </c>
      <c r="D11" s="23"/>
      <c r="E11" s="24" t="s">
        <v>63</v>
      </c>
      <c r="F11" s="22">
        <v>5</v>
      </c>
      <c r="G11" s="22">
        <v>5</v>
      </c>
      <c r="H11" s="25">
        <v>4979</v>
      </c>
      <c r="I11" s="25">
        <v>4583</v>
      </c>
      <c r="J11" s="25">
        <v>4097.23</v>
      </c>
      <c r="K11" s="26">
        <v>226</v>
      </c>
      <c r="L11" s="25">
        <f>'[1]вмды работ'!C45</f>
        <v>18646961</v>
      </c>
      <c r="M11" s="25">
        <v>0</v>
      </c>
      <c r="N11" s="25">
        <v>0</v>
      </c>
      <c r="O11" s="25">
        <v>0</v>
      </c>
      <c r="P11" s="25">
        <f t="shared" si="0"/>
        <v>18646961</v>
      </c>
      <c r="Q11" s="25">
        <f t="shared" si="1"/>
        <v>3745.1217111869855</v>
      </c>
      <c r="R11" s="27">
        <v>13912</v>
      </c>
      <c r="S11" s="28" t="s">
        <v>61</v>
      </c>
      <c r="T11" s="10" t="s">
        <v>62</v>
      </c>
    </row>
    <row r="12" spans="1:20" s="11" customFormat="1" ht="21" customHeight="1">
      <c r="A12" s="1">
        <f t="shared" si="2"/>
        <v>4</v>
      </c>
      <c r="B12" s="20" t="s">
        <v>3</v>
      </c>
      <c r="C12" s="22">
        <v>1965</v>
      </c>
      <c r="D12" s="23"/>
      <c r="E12" s="24" t="s">
        <v>63</v>
      </c>
      <c r="F12" s="22">
        <v>5</v>
      </c>
      <c r="G12" s="22">
        <v>4</v>
      </c>
      <c r="H12" s="25">
        <v>3878.3</v>
      </c>
      <c r="I12" s="25">
        <v>3578.5</v>
      </c>
      <c r="J12" s="25">
        <v>299.8</v>
      </c>
      <c r="K12" s="26">
        <v>163</v>
      </c>
      <c r="L12" s="25">
        <f>'[1]вмды работ'!C46</f>
        <v>14922350</v>
      </c>
      <c r="M12" s="25">
        <v>0</v>
      </c>
      <c r="N12" s="25">
        <v>0</v>
      </c>
      <c r="O12" s="25">
        <v>0</v>
      </c>
      <c r="P12" s="25">
        <f t="shared" si="0"/>
        <v>14922350</v>
      </c>
      <c r="Q12" s="25">
        <f t="shared" si="1"/>
        <v>3847.652321893613</v>
      </c>
      <c r="R12" s="27">
        <v>13912</v>
      </c>
      <c r="S12" s="28" t="s">
        <v>61</v>
      </c>
      <c r="T12" s="10" t="s">
        <v>62</v>
      </c>
    </row>
    <row r="13" spans="1:20" s="11" customFormat="1" ht="21" customHeight="1">
      <c r="A13" s="1">
        <f t="shared" si="2"/>
        <v>5</v>
      </c>
      <c r="B13" s="21" t="s">
        <v>4</v>
      </c>
      <c r="C13" s="22">
        <v>1954</v>
      </c>
      <c r="D13" s="23"/>
      <c r="E13" s="24" t="s">
        <v>60</v>
      </c>
      <c r="F13" s="22">
        <v>4</v>
      </c>
      <c r="G13" s="22">
        <v>3</v>
      </c>
      <c r="H13" s="25">
        <v>2146.6</v>
      </c>
      <c r="I13" s="25">
        <v>1882</v>
      </c>
      <c r="J13" s="25">
        <v>542.2</v>
      </c>
      <c r="K13" s="26">
        <v>72</v>
      </c>
      <c r="L13" s="25">
        <f>'[1]вмды работ'!C47</f>
        <v>377670</v>
      </c>
      <c r="M13" s="25">
        <v>0</v>
      </c>
      <c r="N13" s="25">
        <v>0</v>
      </c>
      <c r="O13" s="25">
        <v>0</v>
      </c>
      <c r="P13" s="25">
        <f t="shared" si="0"/>
        <v>377670</v>
      </c>
      <c r="Q13" s="25">
        <f t="shared" si="1"/>
        <v>175.93869374825306</v>
      </c>
      <c r="R13" s="27">
        <v>13912</v>
      </c>
      <c r="S13" s="28" t="s">
        <v>61</v>
      </c>
      <c r="T13" s="10" t="s">
        <v>62</v>
      </c>
    </row>
    <row r="14" spans="1:20" s="11" customFormat="1" ht="21" customHeight="1">
      <c r="A14" s="1">
        <f t="shared" si="2"/>
        <v>6</v>
      </c>
      <c r="B14" s="20" t="s">
        <v>5</v>
      </c>
      <c r="C14" s="22">
        <v>1954</v>
      </c>
      <c r="D14" s="23"/>
      <c r="E14" s="24" t="s">
        <v>60</v>
      </c>
      <c r="F14" s="22">
        <v>4</v>
      </c>
      <c r="G14" s="22">
        <v>3</v>
      </c>
      <c r="H14" s="25">
        <v>2762</v>
      </c>
      <c r="I14" s="25">
        <v>1962.17</v>
      </c>
      <c r="J14" s="25">
        <v>793.8</v>
      </c>
      <c r="K14" s="26">
        <v>116</v>
      </c>
      <c r="L14" s="25">
        <f>'[1]вмды работ'!C48</f>
        <v>644986</v>
      </c>
      <c r="M14" s="25">
        <v>0</v>
      </c>
      <c r="N14" s="25">
        <v>0</v>
      </c>
      <c r="O14" s="25">
        <v>0</v>
      </c>
      <c r="P14" s="25">
        <f t="shared" si="0"/>
        <v>644986</v>
      </c>
      <c r="Q14" s="25">
        <f t="shared" si="1"/>
        <v>233.52136133236786</v>
      </c>
      <c r="R14" s="27">
        <v>13912</v>
      </c>
      <c r="S14" s="28" t="s">
        <v>61</v>
      </c>
      <c r="T14" s="10" t="s">
        <v>62</v>
      </c>
    </row>
    <row r="15" spans="1:20" s="11" customFormat="1" ht="21" customHeight="1">
      <c r="A15" s="1">
        <f t="shared" si="2"/>
        <v>7</v>
      </c>
      <c r="B15" s="20" t="s">
        <v>6</v>
      </c>
      <c r="C15" s="29">
        <v>1988</v>
      </c>
      <c r="D15" s="22"/>
      <c r="E15" s="24" t="s">
        <v>63</v>
      </c>
      <c r="F15" s="29">
        <v>9</v>
      </c>
      <c r="G15" s="29">
        <v>6</v>
      </c>
      <c r="H15" s="30">
        <v>13211.2</v>
      </c>
      <c r="I15" s="30">
        <v>11675.2</v>
      </c>
      <c r="J15" s="30">
        <v>10716.6</v>
      </c>
      <c r="K15" s="29">
        <v>667</v>
      </c>
      <c r="L15" s="31">
        <f>'[1]вмды работ'!C49</f>
        <v>13788040</v>
      </c>
      <c r="M15" s="25">
        <v>0</v>
      </c>
      <c r="N15" s="25">
        <v>0</v>
      </c>
      <c r="O15" s="25">
        <v>0</v>
      </c>
      <c r="P15" s="25">
        <f t="shared" si="0"/>
        <v>13788040</v>
      </c>
      <c r="Q15" s="25">
        <f t="shared" si="1"/>
        <v>1043.6629526462395</v>
      </c>
      <c r="R15" s="27">
        <v>13912</v>
      </c>
      <c r="S15" s="28" t="s">
        <v>61</v>
      </c>
      <c r="T15" s="10" t="s">
        <v>62</v>
      </c>
    </row>
    <row r="16" spans="1:20" s="38" customFormat="1" ht="21" customHeight="1">
      <c r="A16" s="55" t="s">
        <v>65</v>
      </c>
      <c r="B16" s="55"/>
      <c r="C16" s="12" t="s">
        <v>64</v>
      </c>
      <c r="D16" s="12" t="s">
        <v>64</v>
      </c>
      <c r="E16" s="12" t="s">
        <v>64</v>
      </c>
      <c r="F16" s="12" t="s">
        <v>64</v>
      </c>
      <c r="G16" s="12" t="s">
        <v>64</v>
      </c>
      <c r="H16" s="32">
        <f>SUM(H9:H15)</f>
        <v>33297.2</v>
      </c>
      <c r="I16" s="32">
        <f aca="true" t="shared" si="3" ref="I16:P16">SUM(I9:I15)</f>
        <v>29355.670000000002</v>
      </c>
      <c r="J16" s="32">
        <f t="shared" si="3"/>
        <v>20024.33</v>
      </c>
      <c r="K16" s="33">
        <f t="shared" si="3"/>
        <v>1591</v>
      </c>
      <c r="L16" s="32">
        <f t="shared" si="3"/>
        <v>50734040</v>
      </c>
      <c r="M16" s="32">
        <f t="shared" si="3"/>
        <v>0</v>
      </c>
      <c r="N16" s="32">
        <f t="shared" si="3"/>
        <v>0</v>
      </c>
      <c r="O16" s="32">
        <f t="shared" si="3"/>
        <v>0</v>
      </c>
      <c r="P16" s="32">
        <f t="shared" si="3"/>
        <v>50734040</v>
      </c>
      <c r="Q16" s="34">
        <f t="shared" si="1"/>
        <v>1523.672861381738</v>
      </c>
      <c r="R16" s="35" t="s">
        <v>64</v>
      </c>
      <c r="S16" s="36" t="s">
        <v>64</v>
      </c>
      <c r="T16" s="37" t="s">
        <v>64</v>
      </c>
    </row>
  </sheetData>
  <mergeCells count="26">
    <mergeCell ref="H4:H6"/>
    <mergeCell ref="I4:J4"/>
    <mergeCell ref="C4:D4"/>
    <mergeCell ref="E4:E7"/>
    <mergeCell ref="F4:F7"/>
    <mergeCell ref="G4:G7"/>
    <mergeCell ref="A16:B16"/>
    <mergeCell ref="P1:T1"/>
    <mergeCell ref="S4:S7"/>
    <mergeCell ref="T4:T7"/>
    <mergeCell ref="C5:C7"/>
    <mergeCell ref="D5:D7"/>
    <mergeCell ref="I5:I6"/>
    <mergeCell ref="J5:J6"/>
    <mergeCell ref="L5:L6"/>
    <mergeCell ref="K4:K6"/>
    <mergeCell ref="A2:T2"/>
    <mergeCell ref="M5:M6"/>
    <mergeCell ref="N5:N6"/>
    <mergeCell ref="O5:O6"/>
    <mergeCell ref="P5:P6"/>
    <mergeCell ref="L4:P4"/>
    <mergeCell ref="Q4:Q6"/>
    <mergeCell ref="R4:R6"/>
    <mergeCell ref="A4:A7"/>
    <mergeCell ref="B4:B7"/>
  </mergeCells>
  <printOptions/>
  <pageMargins left="0.1968503937007874" right="0.1968503937007874" top="0.3937007874015748" bottom="0.7874015748031497" header="0.5118110236220472" footer="0.5118110236220472"/>
  <pageSetup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W20"/>
  <sheetViews>
    <sheetView view="pageBreakPreview" zoomScale="60" workbookViewId="0" topLeftCell="A5">
      <selection activeCell="S5" sqref="S5:W5"/>
    </sheetView>
  </sheetViews>
  <sheetFormatPr defaultColWidth="9.00390625" defaultRowHeight="12.75"/>
  <cols>
    <col min="1" max="1" width="4.625" style="0" customWidth="1"/>
    <col min="2" max="2" width="25.875" style="0" customWidth="1"/>
    <col min="3" max="3" width="18.125" style="0" customWidth="1"/>
    <col min="4" max="4" width="8.125" style="0" customWidth="1"/>
    <col min="5" max="5" width="7.125" style="0" customWidth="1"/>
    <col min="6" max="6" width="7.875" style="0" customWidth="1"/>
    <col min="7" max="7" width="8.125" style="0" customWidth="1"/>
    <col min="8" max="9" width="7.875" style="0" customWidth="1"/>
    <col min="10" max="10" width="8.00390625" style="0" customWidth="1"/>
    <col min="11" max="11" width="18.125" style="0" customWidth="1"/>
    <col min="12" max="12" width="11.125" style="0" customWidth="1"/>
    <col min="13" max="13" width="17.00390625" style="0" customWidth="1"/>
    <col min="14" max="15" width="9.25390625" style="0" bestFit="1" customWidth="1"/>
    <col min="16" max="16" width="12.625" style="0" customWidth="1"/>
    <col min="17" max="17" width="18.375" style="0" customWidth="1"/>
    <col min="23" max="23" width="16.375" style="0" customWidth="1"/>
  </cols>
  <sheetData>
    <row r="5" spans="19:23" ht="106.5" customHeight="1">
      <c r="S5" s="71" t="s">
        <v>71</v>
      </c>
      <c r="T5" s="71"/>
      <c r="U5" s="71"/>
      <c r="V5" s="71"/>
      <c r="W5" s="71"/>
    </row>
    <row r="6" spans="1:23" ht="101.25" customHeight="1">
      <c r="A6" s="69" t="s">
        <v>70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</row>
    <row r="7" spans="1:23" s="41" customFormat="1" ht="18.75">
      <c r="A7" s="74" t="s">
        <v>12</v>
      </c>
      <c r="B7" s="75" t="s">
        <v>13</v>
      </c>
      <c r="C7" s="78" t="s">
        <v>14</v>
      </c>
      <c r="D7" s="66" t="s">
        <v>15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8"/>
    </row>
    <row r="8" spans="1:23" s="41" customFormat="1" ht="42" customHeight="1">
      <c r="A8" s="74"/>
      <c r="B8" s="76"/>
      <c r="C8" s="78"/>
      <c r="D8" s="72" t="s">
        <v>16</v>
      </c>
      <c r="E8" s="72"/>
      <c r="F8" s="72"/>
      <c r="G8" s="72"/>
      <c r="H8" s="72"/>
      <c r="I8" s="72"/>
      <c r="J8" s="72" t="s">
        <v>17</v>
      </c>
      <c r="K8" s="72"/>
      <c r="L8" s="72" t="s">
        <v>18</v>
      </c>
      <c r="M8" s="72"/>
      <c r="N8" s="72" t="s">
        <v>19</v>
      </c>
      <c r="O8" s="72"/>
      <c r="P8" s="72" t="s">
        <v>20</v>
      </c>
      <c r="Q8" s="72"/>
      <c r="R8" s="72" t="s">
        <v>21</v>
      </c>
      <c r="S8" s="72"/>
      <c r="T8" s="72" t="s">
        <v>22</v>
      </c>
      <c r="U8" s="72"/>
      <c r="V8" s="72" t="s">
        <v>23</v>
      </c>
      <c r="W8" s="63" t="s">
        <v>31</v>
      </c>
    </row>
    <row r="9" spans="1:23" s="41" customFormat="1" ht="18.75">
      <c r="A9" s="74"/>
      <c r="B9" s="76"/>
      <c r="C9" s="78"/>
      <c r="D9" s="73" t="s">
        <v>24</v>
      </c>
      <c r="E9" s="72" t="s">
        <v>25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64"/>
    </row>
    <row r="10" spans="1:23" s="41" customFormat="1" ht="161.25" customHeight="1">
      <c r="A10" s="74"/>
      <c r="B10" s="76"/>
      <c r="C10" s="78"/>
      <c r="D10" s="73"/>
      <c r="E10" s="46" t="s">
        <v>26</v>
      </c>
      <c r="F10" s="46" t="s">
        <v>27</v>
      </c>
      <c r="G10" s="46" t="s">
        <v>28</v>
      </c>
      <c r="H10" s="46" t="s">
        <v>29</v>
      </c>
      <c r="I10" s="46" t="s">
        <v>30</v>
      </c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65"/>
    </row>
    <row r="11" spans="1:23" ht="32.25" customHeight="1">
      <c r="A11" s="74"/>
      <c r="B11" s="77"/>
      <c r="C11" s="25" t="s">
        <v>32</v>
      </c>
      <c r="D11" s="25" t="s">
        <v>32</v>
      </c>
      <c r="E11" s="25" t="s">
        <v>32</v>
      </c>
      <c r="F11" s="25" t="s">
        <v>32</v>
      </c>
      <c r="G11" s="25" t="s">
        <v>32</v>
      </c>
      <c r="H11" s="25" t="s">
        <v>32</v>
      </c>
      <c r="I11" s="25" t="s">
        <v>32</v>
      </c>
      <c r="J11" s="25" t="s">
        <v>33</v>
      </c>
      <c r="K11" s="25" t="s">
        <v>32</v>
      </c>
      <c r="L11" s="25" t="s">
        <v>34</v>
      </c>
      <c r="M11" s="25" t="s">
        <v>32</v>
      </c>
      <c r="N11" s="25" t="s">
        <v>34</v>
      </c>
      <c r="O11" s="25" t="s">
        <v>32</v>
      </c>
      <c r="P11" s="25" t="s">
        <v>34</v>
      </c>
      <c r="Q11" s="25" t="s">
        <v>32</v>
      </c>
      <c r="R11" s="25" t="s">
        <v>35</v>
      </c>
      <c r="S11" s="25" t="s">
        <v>32</v>
      </c>
      <c r="T11" s="25" t="s">
        <v>34</v>
      </c>
      <c r="U11" s="25" t="s">
        <v>32</v>
      </c>
      <c r="V11" s="25" t="s">
        <v>32</v>
      </c>
      <c r="W11" s="2"/>
    </row>
    <row r="12" spans="1:23" s="41" customFormat="1" ht="15.75">
      <c r="A12" s="45">
        <v>1</v>
      </c>
      <c r="B12" s="45">
        <v>2</v>
      </c>
      <c r="C12" s="45">
        <v>3</v>
      </c>
      <c r="D12" s="45">
        <v>4</v>
      </c>
      <c r="E12" s="45">
        <v>5</v>
      </c>
      <c r="F12" s="45">
        <v>6</v>
      </c>
      <c r="G12" s="45">
        <v>7</v>
      </c>
      <c r="H12" s="45">
        <v>8</v>
      </c>
      <c r="I12" s="45">
        <v>9</v>
      </c>
      <c r="J12" s="45">
        <v>10</v>
      </c>
      <c r="K12" s="45">
        <v>11</v>
      </c>
      <c r="L12" s="45">
        <v>12</v>
      </c>
      <c r="M12" s="45">
        <v>13</v>
      </c>
      <c r="N12" s="45">
        <v>14</v>
      </c>
      <c r="O12" s="45">
        <v>15</v>
      </c>
      <c r="P12" s="45">
        <v>16</v>
      </c>
      <c r="Q12" s="45">
        <v>17</v>
      </c>
      <c r="R12" s="45">
        <v>18</v>
      </c>
      <c r="S12" s="45">
        <v>19</v>
      </c>
      <c r="T12" s="45">
        <v>20</v>
      </c>
      <c r="U12" s="45">
        <v>21</v>
      </c>
      <c r="V12" s="45">
        <v>22</v>
      </c>
      <c r="W12" s="26">
        <v>23</v>
      </c>
    </row>
    <row r="13" spans="1:23" ht="58.5" customHeight="1">
      <c r="A13" s="26">
        <v>1</v>
      </c>
      <c r="B13" s="47" t="s">
        <v>66</v>
      </c>
      <c r="C13" s="17">
        <f aca="true" t="shared" si="0" ref="C13:C19">D13+K13+M13+O13+Q13+S13+U13+V13+W13</f>
        <v>1362316</v>
      </c>
      <c r="D13" s="17"/>
      <c r="E13" s="16"/>
      <c r="F13" s="16"/>
      <c r="G13" s="16"/>
      <c r="H13" s="16"/>
      <c r="I13" s="16"/>
      <c r="J13" s="18"/>
      <c r="K13" s="18"/>
      <c r="L13" s="16">
        <v>1063</v>
      </c>
      <c r="M13" s="16">
        <v>1362316</v>
      </c>
      <c r="N13" s="16"/>
      <c r="O13" s="16"/>
      <c r="P13" s="16"/>
      <c r="Q13" s="16"/>
      <c r="R13" s="16"/>
      <c r="S13" s="16"/>
      <c r="T13" s="16"/>
      <c r="U13" s="16"/>
      <c r="V13" s="18"/>
      <c r="W13" s="17"/>
    </row>
    <row r="14" spans="1:23" ht="58.5" customHeight="1">
      <c r="A14" s="26">
        <f aca="true" t="shared" si="1" ref="A14:A19">A13+1</f>
        <v>2</v>
      </c>
      <c r="B14" s="47" t="s">
        <v>67</v>
      </c>
      <c r="C14" s="17">
        <f t="shared" si="0"/>
        <v>991717</v>
      </c>
      <c r="D14" s="17"/>
      <c r="E14" s="16"/>
      <c r="F14" s="16"/>
      <c r="G14" s="16"/>
      <c r="H14" s="16"/>
      <c r="I14" s="16"/>
      <c r="J14" s="18"/>
      <c r="K14" s="18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8"/>
      <c r="W14" s="16">
        <v>991717</v>
      </c>
    </row>
    <row r="15" spans="1:23" ht="39" customHeight="1">
      <c r="A15" s="26">
        <f t="shared" si="1"/>
        <v>3</v>
      </c>
      <c r="B15" s="47" t="s">
        <v>7</v>
      </c>
      <c r="C15" s="17">
        <f t="shared" si="0"/>
        <v>18646961</v>
      </c>
      <c r="D15" s="17"/>
      <c r="E15" s="16"/>
      <c r="F15" s="16"/>
      <c r="G15" s="16"/>
      <c r="H15" s="16"/>
      <c r="I15" s="16"/>
      <c r="J15" s="18"/>
      <c r="K15" s="18"/>
      <c r="L15" s="16"/>
      <c r="M15" s="16"/>
      <c r="N15" s="16"/>
      <c r="O15" s="16"/>
      <c r="P15" s="42">
        <v>3228</v>
      </c>
      <c r="Q15" s="16">
        <v>18646961</v>
      </c>
      <c r="R15" s="16"/>
      <c r="S15" s="16"/>
      <c r="T15" s="16"/>
      <c r="U15" s="16"/>
      <c r="V15" s="18"/>
      <c r="W15" s="17"/>
    </row>
    <row r="16" spans="1:23" ht="42.75" customHeight="1">
      <c r="A16" s="26">
        <f t="shared" si="1"/>
        <v>4</v>
      </c>
      <c r="B16" s="47" t="s">
        <v>8</v>
      </c>
      <c r="C16" s="17">
        <f t="shared" si="0"/>
        <v>14922350</v>
      </c>
      <c r="D16" s="17"/>
      <c r="E16" s="16"/>
      <c r="F16" s="16"/>
      <c r="G16" s="16"/>
      <c r="H16" s="16"/>
      <c r="I16" s="16"/>
      <c r="J16" s="18"/>
      <c r="K16" s="18"/>
      <c r="L16" s="16"/>
      <c r="M16" s="16"/>
      <c r="N16" s="16"/>
      <c r="O16" s="16"/>
      <c r="P16" s="42">
        <v>2582</v>
      </c>
      <c r="Q16" s="16">
        <v>14922350</v>
      </c>
      <c r="R16" s="16"/>
      <c r="S16" s="16"/>
      <c r="T16" s="16"/>
      <c r="U16" s="16"/>
      <c r="V16" s="18"/>
      <c r="W16" s="17"/>
    </row>
    <row r="17" spans="1:23" ht="44.25" customHeight="1">
      <c r="A17" s="26">
        <f t="shared" si="1"/>
        <v>5</v>
      </c>
      <c r="B17" s="47" t="s">
        <v>9</v>
      </c>
      <c r="C17" s="17">
        <f t="shared" si="0"/>
        <v>377670</v>
      </c>
      <c r="D17" s="17"/>
      <c r="E17" s="16"/>
      <c r="F17" s="16"/>
      <c r="G17" s="16"/>
      <c r="H17" s="16"/>
      <c r="I17" s="16"/>
      <c r="J17" s="18"/>
      <c r="K17" s="18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8"/>
      <c r="W17" s="16">
        <v>377670</v>
      </c>
    </row>
    <row r="18" spans="1:23" ht="37.5" customHeight="1">
      <c r="A18" s="26">
        <f t="shared" si="1"/>
        <v>6</v>
      </c>
      <c r="B18" s="47" t="s">
        <v>10</v>
      </c>
      <c r="C18" s="17">
        <f t="shared" si="0"/>
        <v>644986</v>
      </c>
      <c r="D18" s="17"/>
      <c r="E18" s="16"/>
      <c r="F18" s="16"/>
      <c r="G18" s="16"/>
      <c r="H18" s="16"/>
      <c r="I18" s="16"/>
      <c r="J18" s="18"/>
      <c r="K18" s="18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8"/>
      <c r="W18" s="16">
        <v>644986</v>
      </c>
    </row>
    <row r="19" spans="1:23" ht="48.75" customHeight="1">
      <c r="A19" s="26">
        <f t="shared" si="1"/>
        <v>7</v>
      </c>
      <c r="B19" s="47" t="s">
        <v>11</v>
      </c>
      <c r="C19" s="17">
        <f t="shared" si="0"/>
        <v>13788040</v>
      </c>
      <c r="D19" s="17"/>
      <c r="E19" s="16"/>
      <c r="F19" s="16"/>
      <c r="G19" s="16"/>
      <c r="H19" s="16"/>
      <c r="I19" s="16"/>
      <c r="J19" s="19">
        <v>6</v>
      </c>
      <c r="K19" s="18">
        <v>13788040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8"/>
      <c r="W19" s="17"/>
    </row>
    <row r="20" spans="1:23" ht="47.25" customHeight="1">
      <c r="A20" s="48" t="s">
        <v>68</v>
      </c>
      <c r="B20" s="49"/>
      <c r="C20" s="43">
        <f>SUM(C13:C19)</f>
        <v>50734040</v>
      </c>
      <c r="D20" s="43"/>
      <c r="E20" s="43"/>
      <c r="F20" s="43"/>
      <c r="G20" s="43"/>
      <c r="H20" s="43"/>
      <c r="I20" s="43"/>
      <c r="J20" s="44">
        <f aca="true" t="shared" si="2" ref="J20:Q20">SUM(J13:J19)</f>
        <v>6</v>
      </c>
      <c r="K20" s="43">
        <f t="shared" si="2"/>
        <v>13788040</v>
      </c>
      <c r="L20" s="43">
        <f t="shared" si="2"/>
        <v>1063</v>
      </c>
      <c r="M20" s="43">
        <f t="shared" si="2"/>
        <v>1362316</v>
      </c>
      <c r="N20" s="43"/>
      <c r="O20" s="43"/>
      <c r="P20" s="43">
        <f t="shared" si="2"/>
        <v>5810</v>
      </c>
      <c r="Q20" s="43">
        <f t="shared" si="2"/>
        <v>33569311</v>
      </c>
      <c r="R20" s="43"/>
      <c r="S20" s="43"/>
      <c r="T20" s="43"/>
      <c r="U20" s="43"/>
      <c r="V20" s="43"/>
      <c r="W20" s="43">
        <f>SUM(W13:W19)</f>
        <v>2014373</v>
      </c>
    </row>
  </sheetData>
  <mergeCells count="18">
    <mergeCell ref="N8:O10"/>
    <mergeCell ref="P8:Q10"/>
    <mergeCell ref="R8:S10"/>
    <mergeCell ref="A20:B20"/>
    <mergeCell ref="C7:C10"/>
    <mergeCell ref="D8:I8"/>
    <mergeCell ref="J8:K10"/>
    <mergeCell ref="L8:M10"/>
    <mergeCell ref="W8:W10"/>
    <mergeCell ref="D7:W7"/>
    <mergeCell ref="A6:W6"/>
    <mergeCell ref="S5:W5"/>
    <mergeCell ref="T8:U10"/>
    <mergeCell ref="V8:V10"/>
    <mergeCell ref="D9:D10"/>
    <mergeCell ref="E9:I9"/>
    <mergeCell ref="A7:A11"/>
    <mergeCell ref="B7:B11"/>
  </mergeCells>
  <printOptions/>
  <pageMargins left="0.1968503937007874" right="0.1968503937007874" top="0.3937007874015748" bottom="0.3937007874015748" header="0.5118110236220472" footer="0.5118110236220472"/>
  <pageSetup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Сертолово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2015-02-12T14:13:02Z</cp:lastPrinted>
  <dcterms:created xsi:type="dcterms:W3CDTF">2015-02-12T11:29:21Z</dcterms:created>
  <dcterms:modified xsi:type="dcterms:W3CDTF">2015-02-16T12:18:36Z</dcterms:modified>
  <cp:category/>
  <cp:version/>
  <cp:contentType/>
  <cp:contentStatus/>
</cp:coreProperties>
</file>